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1'!$8:$8</definedName>
    <definedName name="_xlnm.Print_Titles" localSheetId="2">'Приложение 3'!$10:$10</definedName>
  </definedNames>
  <calcPr fullCalcOnLoad="1"/>
</workbook>
</file>

<file path=xl/sharedStrings.xml><?xml version="1.0" encoding="utf-8"?>
<sst xmlns="http://schemas.openxmlformats.org/spreadsheetml/2006/main" count="95" uniqueCount="91">
  <si>
    <t>№ п/п</t>
  </si>
  <si>
    <t>Наименование вида дохода</t>
  </si>
  <si>
    <t>сумма тыс. руб.</t>
  </si>
  <si>
    <t>уд.вес (%)</t>
  </si>
  <si>
    <t xml:space="preserve">    исполнено</t>
  </si>
  <si>
    <t>(гр.5/гр.3)  (%)</t>
  </si>
  <si>
    <t>Налоговые доходы – всего, в т.ч.</t>
  </si>
  <si>
    <t>Налог на доходы физических лиц</t>
  </si>
  <si>
    <t>Акцизы</t>
  </si>
  <si>
    <t>ЕНВД</t>
  </si>
  <si>
    <t>Единый с/х налог</t>
  </si>
  <si>
    <t>Налог, взим.в связи с прим.патентной системы</t>
  </si>
  <si>
    <t>Налог на имущество физических лиц</t>
  </si>
  <si>
    <t>Земельный налог</t>
  </si>
  <si>
    <t>Государственная пошлина</t>
  </si>
  <si>
    <t>Неналоговые доходы всего, в т.ч.</t>
  </si>
  <si>
    <t>Доходы от использования имущества</t>
  </si>
  <si>
    <t>Платежи при пользовании природными ресурсами</t>
  </si>
  <si>
    <t>Доходы от оказания платных услуг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</si>
  <si>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</si>
  <si>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</si>
  <si>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</si>
  <si>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– всего, в т.ч.</t>
  </si>
  <si>
    <t>Дотации</t>
  </si>
  <si>
    <t xml:space="preserve">Субсидии </t>
  </si>
  <si>
    <t>Субвенции</t>
  </si>
  <si>
    <t>Прочие безвозмездные поступления</t>
  </si>
  <si>
    <t>Возврат остатков субсидий, субвенций</t>
  </si>
  <si>
    <t>Доходы бюджета – итого:</t>
  </si>
  <si>
    <t>Иные межбюджетные трансферты</t>
  </si>
  <si>
    <t>Код раздела</t>
  </si>
  <si>
    <t>Наименование раздела</t>
  </si>
  <si>
    <t>Отклонения (гр.4-гр.3)</t>
  </si>
  <si>
    <t>(тыс.руб.)</t>
  </si>
  <si>
    <t>Исполнено</t>
  </si>
  <si>
    <t>(гр.6/гр.4) (%)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</si>
  <si>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</si>
  <si>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</si>
  <si>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</si>
  <si>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</si>
  <si>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</si>
  <si>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</si>
  <si>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</si>
  <si>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</si>
  <si>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</si>
  <si>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</si>
  <si>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 xml:space="preserve">Итого расходов </t>
  </si>
  <si>
    <t>№    п/п</t>
  </si>
  <si>
    <t>Наименование программы</t>
  </si>
  <si>
    <t>(тыс. руб.)</t>
  </si>
  <si>
    <t>Отклонения                   гр.4-гр.3</t>
  </si>
  <si>
    <t>%                       исполнения</t>
  </si>
  <si>
    <t>(гр.6/гр.4)</t>
  </si>
  <si>
    <t>Итого</t>
  </si>
  <si>
    <t>Плановые назначения                на 2016 год</t>
  </si>
  <si>
    <t xml:space="preserve">Назначено на 2016 год </t>
  </si>
  <si>
    <t xml:space="preserve">МП "Управление муниципальными финансами и обслуживание муниципального долга на 2014 - 2018 годы"
</t>
  </si>
  <si>
    <t xml:space="preserve">МП "Развитие и совершенствование системы гражданской обороны, обеспечения пожарной безопасности, безопасности людей на водных объектах, защиты населения и территорий муниципального образования г. Саяногорск от чрезвычайных ситуаций природного и техногенного характера на 2014 - 2020 годы"
</t>
  </si>
  <si>
    <t xml:space="preserve">МП "Развитие муниципального управления и муниципальной службы в муниципальном образовании город Саяногорск на 2016 - 2020 годы"
</t>
  </si>
  <si>
    <t xml:space="preserve">МП "Молодежь муниципального образования город Саяногорск на 2014 - 2016 годы"
</t>
  </si>
  <si>
    <t xml:space="preserve">МП "Развитие жилищно-коммунального хозяйства и транспортной системы муниципального образования город Саяногорск на 2016 - 2020 годы"
</t>
  </si>
  <si>
    <t xml:space="preserve">МП "Обеспечение общественного порядка, противодействие преступности и повышение безопасности дорожного движения в муниципальном образовании город Саяногорск на 2016 - 2020 годы"
</t>
  </si>
  <si>
    <t xml:space="preserve">МП "Управление муниципальным имуществом и земельными ресурсами на 2015 - 2019 годы"
</t>
  </si>
  <si>
    <t xml:space="preserve">МП "Энергосбережение и повышение энергоэффективности в муниципальном образовании г. Саяногорск на 2010 - 2015 годы и на перспективу до 2020 года"
</t>
  </si>
  <si>
    <t xml:space="preserve">МП "Улучшение экологического состояния муниципального образования город Саяногорск на 2014 - 2018 годы"
</t>
  </si>
  <si>
    <t xml:space="preserve">МП "Социальная поддержка и содействие занятости в муниципальном образовании город Саяногорск (на 2015 - 2018 годы)"
</t>
  </si>
  <si>
    <t xml:space="preserve">МП "Развитие образования в муниципальном образовании г. Саяногорск на 2015 - 2020 гг."
</t>
  </si>
  <si>
    <t xml:space="preserve">МП "Основные направления содействия развитию малого и среднего предпринимательства на территории муниципального образования г. Саяногорск на 2015 - 2017 годы"
</t>
  </si>
  <si>
    <t xml:space="preserve">МП "Специальная оценка условий труда в муниципальных учреждениях муниципального образования г. Саяногорск на 2014 - 2016 годы"
</t>
  </si>
  <si>
    <t xml:space="preserve">МП "Развитие культуры и СМИ в муниципальном образовании г. Саяногорск на 2015 - 2020 гг."
</t>
  </si>
  <si>
    <t xml:space="preserve">МП "Комплексные меры противодействия злоупотреблению наркотиками и их незаконному обороту в муниципальном образовании г. Саяногорск на 2014 - 2016 годы"
</t>
  </si>
  <si>
    <t xml:space="preserve">МП "Развитие физической культуры, спорта и туризма в муниципальном образовании город Саяногорск на 2016 - 2020 годы"
</t>
  </si>
  <si>
    <t xml:space="preserve">МП "Обеспечение землеустройства и улучшение инженерно-технической инфраструктуры территорий садоводческих, огороднических и дачных некоммерческих объединений муниципального образования г. Саяногорск на 2015 - 2017 годы"
</t>
  </si>
  <si>
    <t xml:space="preserve">МП "Обеспечение жильем молодых семей" на 2016 - 2018 годы
</t>
  </si>
  <si>
    <t xml:space="preserve">Анализ исполнения доходной части бюджета за 1 полугодие 2016 года </t>
  </si>
  <si>
    <t>Задолженность и перерасчеты по отмененным налогам, сборм и иным обязательным платежам</t>
  </si>
  <si>
    <t xml:space="preserve">Показатели исполнения бюджета муниципального образования город Саяногорск 
за 1 полугодие 2016 года
</t>
  </si>
  <si>
    <t xml:space="preserve">Назначено на 2016 год Решение от 02.06.2016 № 26 (тыс.руб.) </t>
  </si>
  <si>
    <t xml:space="preserve">Назначено на 2016 год Постановление от 04.10.2016 № 924 (тыс.руб.) </t>
  </si>
  <si>
    <t>Исполнено за 1 полугодие 2016 года (тыс.руб.)</t>
  </si>
  <si>
    <t>Национальная экономика, в т.ч.</t>
  </si>
  <si>
    <t>Транспорт</t>
  </si>
  <si>
    <t>Дорожное хозяйство (дорожные фонды)</t>
  </si>
  <si>
    <t>Показатели исполнения бюджета муниципального образования город Саяногорск  по муниципальным программам                                                            (далее – МП) за 1 полугодие 2016 года</t>
  </si>
  <si>
    <t xml:space="preserve"> Решение от               02.06.2016 № 26</t>
  </si>
  <si>
    <t xml:space="preserve">Назначено на 2016 год                  Постановление от 04.10.2016 № 924 </t>
  </si>
  <si>
    <t>Исполнено за 1 полугодие 2016 года               (тыс. руб.)</t>
  </si>
  <si>
    <t>Исполнено за 1 полугодие 2016года</t>
  </si>
  <si>
    <t>Приложение № 1 к заключению от 11.10.2016</t>
  </si>
  <si>
    <t>Приложение № 3 к заключению от 11.10.2016</t>
  </si>
  <si>
    <t>Приложение № 2 к заключению от 11.10.2016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</si>
</sst>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63"/>
      <name val="Times New Roman"/>
      <family val="1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left" vertical="top" wrapText="1"/>
    </xf>
    <xf numFmtId="164" fontId="45" fillId="0" borderId="11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1" xfId="0" applyFont="1" applyBorder="1" applyAlignment="1">
      <alignment vertical="top" wrapText="1"/>
    </xf>
    <xf numFmtId="0" fontId="44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vertical="top" wrapText="1"/>
    </xf>
    <xf numFmtId="0" fontId="44" fillId="0" borderId="14" xfId="0" applyFont="1" applyBorder="1" applyAlignment="1">
      <alignment horizontal="center" vertical="top" wrapText="1"/>
    </xf>
    <xf numFmtId="164" fontId="44" fillId="0" borderId="14" xfId="0" applyNumberFormat="1" applyFont="1" applyBorder="1" applyAlignment="1">
      <alignment horizontal="center" vertical="top" wrapText="1"/>
    </xf>
    <xf numFmtId="0" fontId="44" fillId="0" borderId="13" xfId="0" applyFont="1" applyFill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4" xfId="0" applyFont="1" applyBorder="1" applyAlignment="1">
      <alignment vertical="top" wrapText="1"/>
    </xf>
    <xf numFmtId="164" fontId="44" fillId="0" borderId="14" xfId="0" applyNumberFormat="1" applyFont="1" applyBorder="1" applyAlignment="1">
      <alignment horizontal="center" vertical="top" wrapText="1"/>
    </xf>
    <xf numFmtId="4" fontId="44" fillId="0" borderId="11" xfId="0" applyNumberFormat="1" applyFont="1" applyBorder="1" applyAlignment="1">
      <alignment horizontal="center" vertical="top" wrapText="1"/>
    </xf>
    <xf numFmtId="4" fontId="45" fillId="0" borderId="11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4" fontId="48" fillId="0" borderId="14" xfId="0" applyNumberFormat="1" applyFont="1" applyBorder="1" applyAlignment="1">
      <alignment vertical="top"/>
    </xf>
    <xf numFmtId="2" fontId="44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4" fillId="0" borderId="14" xfId="0" applyFont="1" applyBorder="1" applyAlignment="1">
      <alignment vertical="top" wrapText="1"/>
    </xf>
    <xf numFmtId="43" fontId="44" fillId="0" borderId="14" xfId="0" applyNumberFormat="1" applyFont="1" applyBorder="1" applyAlignment="1">
      <alignment horizontal="center" vertical="top" wrapText="1"/>
    </xf>
    <xf numFmtId="43" fontId="45" fillId="0" borderId="11" xfId="0" applyNumberFormat="1" applyFont="1" applyBorder="1" applyAlignment="1">
      <alignment horizontal="center" vertical="top" wrapText="1"/>
    </xf>
    <xf numFmtId="0" fontId="44" fillId="0" borderId="15" xfId="0" applyFont="1" applyBorder="1" applyAlignment="1">
      <alignment vertical="top" wrapText="1"/>
    </xf>
    <xf numFmtId="43" fontId="44" fillId="0" borderId="15" xfId="0" applyNumberFormat="1" applyFont="1" applyBorder="1" applyAlignment="1">
      <alignment horizontal="center" vertical="top" wrapText="1"/>
    </xf>
    <xf numFmtId="164" fontId="44" fillId="0" borderId="15" xfId="0" applyNumberFormat="1" applyFont="1" applyBorder="1" applyAlignment="1">
      <alignment horizontal="center" vertical="top" wrapText="1"/>
    </xf>
    <xf numFmtId="43" fontId="49" fillId="0" borderId="14" xfId="0" applyNumberFormat="1" applyFont="1" applyBorder="1" applyAlignment="1">
      <alignment horizontal="center" vertical="top" wrapText="1"/>
    </xf>
    <xf numFmtId="4" fontId="44" fillId="0" borderId="11" xfId="0" applyNumberFormat="1" applyFont="1" applyBorder="1" applyAlignment="1">
      <alignment horizontal="right" vertical="top" wrapText="1"/>
    </xf>
    <xf numFmtId="4" fontId="45" fillId="0" borderId="11" xfId="0" applyNumberFormat="1" applyFont="1" applyBorder="1" applyAlignment="1">
      <alignment horizontal="right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165" fontId="44" fillId="0" borderId="11" xfId="0" applyNumberFormat="1" applyFont="1" applyBorder="1" applyAlignment="1">
      <alignment horizontal="center" vertical="top" wrapText="1"/>
    </xf>
    <xf numFmtId="165" fontId="45" fillId="0" borderId="11" xfId="0" applyNumberFormat="1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4" fontId="50" fillId="0" borderId="11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165" fontId="50" fillId="0" borderId="11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4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4" fontId="12" fillId="0" borderId="11" xfId="0" applyNumberFormat="1" applyFont="1" applyBorder="1" applyAlignment="1">
      <alignment horizontal="center" vertical="top" wrapText="1"/>
    </xf>
    <xf numFmtId="165" fontId="12" fillId="0" borderId="11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44" fillId="0" borderId="15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9" xfId="0" applyFont="1" applyBorder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20" xfId="0" applyBorder="1" applyAlignment="1">
      <alignment vertical="center" wrapText="1"/>
    </xf>
    <xf numFmtId="0" fontId="46" fillId="0" borderId="15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4" fillId="0" borderId="15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43" fontId="44" fillId="0" borderId="14" xfId="0" applyNumberFormat="1" applyFont="1" applyBorder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164" fontId="44" fillId="0" borderId="14" xfId="0" applyNumberFormat="1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4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4.8515625" style="0" customWidth="1"/>
    <col min="2" max="2" width="24.8515625" style="0" customWidth="1"/>
    <col min="3" max="3" width="13.7109375" style="0" customWidth="1"/>
    <col min="4" max="4" width="10.8515625" style="0" customWidth="1"/>
    <col min="5" max="5" width="11.421875" style="0" customWidth="1"/>
    <col min="6" max="6" width="11.8515625" style="0" customWidth="1"/>
    <col min="7" max="7" width="12.57421875" style="0" customWidth="1"/>
  </cols>
  <sheetData>
    <row r="1" spans="1:7" ht="29.25" customHeight="1">
      <c r="A1" s="1"/>
      <c r="B1" s="1"/>
      <c r="C1" s="1"/>
      <c r="D1" s="1"/>
      <c r="E1" s="1"/>
      <c r="F1" s="55" t="s">
        <v>88</v>
      </c>
      <c r="G1" s="56"/>
    </row>
    <row r="2" spans="1:7" ht="25.5" customHeight="1">
      <c r="A2" s="1"/>
      <c r="B2" s="1"/>
      <c r="C2" s="1"/>
      <c r="D2" s="1"/>
      <c r="E2" s="1"/>
      <c r="F2" s="1"/>
      <c r="G2" s="1"/>
    </row>
    <row r="3" spans="1:7" ht="16.5">
      <c r="A3" s="57" t="s">
        <v>74</v>
      </c>
      <c r="B3" s="57"/>
      <c r="C3" s="57"/>
      <c r="D3" s="57"/>
      <c r="E3" s="57"/>
      <c r="F3" s="57"/>
      <c r="G3" s="57"/>
    </row>
    <row r="4" ht="15.75" thickBot="1"/>
    <row r="5" spans="1:7" ht="36" customHeight="1" thickBot="1">
      <c r="A5" s="58" t="s">
        <v>0</v>
      </c>
      <c r="B5" s="58" t="s">
        <v>1</v>
      </c>
      <c r="C5" s="61" t="s">
        <v>54</v>
      </c>
      <c r="D5" s="62"/>
      <c r="E5" s="61" t="s">
        <v>87</v>
      </c>
      <c r="F5" s="63"/>
      <c r="G5" s="62"/>
    </row>
    <row r="6" spans="1:7" ht="37.5" customHeight="1">
      <c r="A6" s="59"/>
      <c r="B6" s="59"/>
      <c r="C6" s="58" t="s">
        <v>2</v>
      </c>
      <c r="D6" s="58" t="s">
        <v>3</v>
      </c>
      <c r="E6" s="58" t="s">
        <v>2</v>
      </c>
      <c r="F6" s="58" t="s">
        <v>3</v>
      </c>
      <c r="G6" s="4" t="s">
        <v>4</v>
      </c>
    </row>
    <row r="7" spans="1:7" ht="37.5" customHeight="1" thickBot="1">
      <c r="A7" s="60"/>
      <c r="B7" s="60"/>
      <c r="C7" s="60"/>
      <c r="D7" s="60"/>
      <c r="E7" s="60"/>
      <c r="F7" s="60"/>
      <c r="G7" s="3" t="s">
        <v>5</v>
      </c>
    </row>
    <row r="8" spans="1:7" ht="14.25" customHeight="1" thickBot="1">
      <c r="A8" s="40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</row>
    <row r="9" spans="1:7" ht="39.75" customHeight="1" thickBot="1">
      <c r="A9" s="2"/>
      <c r="B9" s="6" t="s">
        <v>6</v>
      </c>
      <c r="C9" s="25">
        <f>C10+C11+C12+C13+C14+C15+C16+C17</f>
        <v>423412.89999999997</v>
      </c>
      <c r="D9" s="25">
        <f>C9/C33*100</f>
        <v>37.467127667604316</v>
      </c>
      <c r="E9" s="25">
        <f>E10+E11+E12+E13+E14+E15+E16+E17+E18</f>
        <v>165325.8</v>
      </c>
      <c r="F9" s="25">
        <f>E9/E33*100</f>
        <v>26.210820700304716</v>
      </c>
      <c r="G9" s="42">
        <f>E9/C9*100</f>
        <v>39.04599977941154</v>
      </c>
    </row>
    <row r="10" spans="1:9" ht="36" customHeight="1" thickBot="1">
      <c r="A10" s="2">
        <v>1</v>
      </c>
      <c r="B10" s="8" t="s">
        <v>7</v>
      </c>
      <c r="C10" s="24">
        <v>291115.1</v>
      </c>
      <c r="D10" s="24">
        <f>C10/C33*100</f>
        <v>25.760307769714615</v>
      </c>
      <c r="E10" s="24">
        <v>115700</v>
      </c>
      <c r="F10" s="24">
        <f>E10/E33*100</f>
        <v>18.343125846209457</v>
      </c>
      <c r="G10" s="41">
        <f>E10/C10*100</f>
        <v>39.74373022903999</v>
      </c>
      <c r="H10" s="26"/>
      <c r="I10" s="26"/>
    </row>
    <row r="11" spans="1:9" ht="27" customHeight="1" thickBot="1">
      <c r="A11" s="2">
        <v>2</v>
      </c>
      <c r="B11" s="8" t="s">
        <v>8</v>
      </c>
      <c r="C11" s="24">
        <v>2618.2</v>
      </c>
      <c r="D11" s="24">
        <f>C11/C33*100</f>
        <v>0.23168031408424644</v>
      </c>
      <c r="E11" s="24">
        <v>1417.2</v>
      </c>
      <c r="F11" s="24">
        <f>E11/E33*100</f>
        <v>0.22468347406437375</v>
      </c>
      <c r="G11" s="41">
        <f aca="true" t="shared" si="0" ref="G11:G17">E11/C11*100</f>
        <v>54.12879077228631</v>
      </c>
      <c r="I11" s="26"/>
    </row>
    <row r="12" spans="1:9" ht="30" customHeight="1" thickBot="1">
      <c r="A12" s="2">
        <v>3</v>
      </c>
      <c r="B12" s="8" t="s">
        <v>9</v>
      </c>
      <c r="C12" s="24">
        <v>34542.8</v>
      </c>
      <c r="D12" s="24">
        <f>C12/C33*100</f>
        <v>3.0566369083146085</v>
      </c>
      <c r="E12" s="24">
        <v>15892.2</v>
      </c>
      <c r="F12" s="24">
        <f>E12/E33*100</f>
        <v>2.5195559600097663</v>
      </c>
      <c r="G12" s="41">
        <f t="shared" si="0"/>
        <v>46.00727213775374</v>
      </c>
      <c r="I12" s="26"/>
    </row>
    <row r="13" spans="1:8" ht="21" customHeight="1" thickBot="1">
      <c r="A13" s="2">
        <v>4</v>
      </c>
      <c r="B13" s="8" t="s">
        <v>10</v>
      </c>
      <c r="C13" s="24">
        <v>423</v>
      </c>
      <c r="D13" s="24">
        <f>C13/C33*100</f>
        <v>0.03743059080957767</v>
      </c>
      <c r="E13" s="45">
        <v>-345.8</v>
      </c>
      <c r="F13" s="45">
        <f>E13/E33*100</f>
        <v>-0.054823275001030514</v>
      </c>
      <c r="G13" s="47">
        <f t="shared" si="0"/>
        <v>-81.74940898345154</v>
      </c>
      <c r="H13" s="46"/>
    </row>
    <row r="14" spans="1:7" ht="55.5" customHeight="1" thickBot="1">
      <c r="A14" s="2">
        <v>5</v>
      </c>
      <c r="B14" s="8" t="s">
        <v>11</v>
      </c>
      <c r="C14" s="24">
        <v>477</v>
      </c>
      <c r="D14" s="24">
        <f>C14/C33*100</f>
        <v>0.04220896410441737</v>
      </c>
      <c r="E14" s="24">
        <v>156.1</v>
      </c>
      <c r="F14" s="24">
        <f>E14/E33*100</f>
        <v>0.02474815855309677</v>
      </c>
      <c r="G14" s="41">
        <f t="shared" si="0"/>
        <v>32.72536687631027</v>
      </c>
    </row>
    <row r="15" spans="1:7" ht="42" customHeight="1" thickBot="1">
      <c r="A15" s="2">
        <v>6</v>
      </c>
      <c r="B15" s="8" t="s">
        <v>12</v>
      </c>
      <c r="C15" s="24">
        <v>6620.8</v>
      </c>
      <c r="D15" s="24">
        <f>C15/C33*100</f>
        <v>0.585863961305087</v>
      </c>
      <c r="E15" s="24">
        <v>668</v>
      </c>
      <c r="F15" s="24">
        <f>E15/E33*100</f>
        <v>0.1059049962425922</v>
      </c>
      <c r="G15" s="41">
        <f t="shared" si="0"/>
        <v>10.089415176413725</v>
      </c>
    </row>
    <row r="16" spans="1:7" ht="33.75" customHeight="1" thickBot="1">
      <c r="A16" s="2">
        <v>7</v>
      </c>
      <c r="B16" s="8" t="s">
        <v>13</v>
      </c>
      <c r="C16" s="24">
        <v>72456</v>
      </c>
      <c r="D16" s="24">
        <f>C16/C33*100</f>
        <v>6.411515100942694</v>
      </c>
      <c r="E16" s="24">
        <v>25618.3</v>
      </c>
      <c r="F16" s="24">
        <f>E16/E33*100</f>
        <v>4.061535876110179</v>
      </c>
      <c r="G16" s="41">
        <f t="shared" si="0"/>
        <v>35.35704427514629</v>
      </c>
    </row>
    <row r="17" spans="1:7" ht="36.75" customHeight="1" thickBot="1">
      <c r="A17" s="2">
        <v>8</v>
      </c>
      <c r="B17" s="8" t="s">
        <v>14</v>
      </c>
      <c r="C17" s="24">
        <v>15160</v>
      </c>
      <c r="D17" s="24">
        <f>C17/C33*100</f>
        <v>1.341484058329072</v>
      </c>
      <c r="E17" s="24">
        <v>6219.3</v>
      </c>
      <c r="F17" s="24">
        <f>E17/E33*100</f>
        <v>0.9860103939095114</v>
      </c>
      <c r="G17" s="41">
        <f t="shared" si="0"/>
        <v>41.02440633245383</v>
      </c>
    </row>
    <row r="18" spans="1:7" s="46" customFormat="1" ht="86.25" customHeight="1" thickBot="1">
      <c r="A18" s="50">
        <v>9</v>
      </c>
      <c r="B18" s="51" t="s">
        <v>75</v>
      </c>
      <c r="C18" s="52">
        <v>0</v>
      </c>
      <c r="D18" s="52">
        <v>0</v>
      </c>
      <c r="E18" s="52">
        <v>0.5</v>
      </c>
      <c r="F18" s="52">
        <f>E18/E33*100</f>
        <v>7.927020676840733E-05</v>
      </c>
      <c r="G18" s="53">
        <v>0</v>
      </c>
    </row>
    <row r="19" spans="1:7" ht="34.5" customHeight="1" thickBot="1">
      <c r="A19" s="2"/>
      <c r="B19" s="6" t="s">
        <v>15</v>
      </c>
      <c r="C19" s="25">
        <f>C20+C21+C22+C23+C24</f>
        <v>70496.2</v>
      </c>
      <c r="D19" s="25">
        <f>C19/C33*100</f>
        <v>6.238095545697752</v>
      </c>
      <c r="E19" s="25">
        <f>E20+E21+E22+E23+E24+E25</f>
        <v>47935.399999999994</v>
      </c>
      <c r="F19" s="25">
        <f>E19/E33*100</f>
        <v>7.5996981390526255</v>
      </c>
      <c r="G19" s="42">
        <f>E19/C19*100</f>
        <v>67.9971402713905</v>
      </c>
    </row>
    <row r="20" spans="1:7" ht="54" customHeight="1" thickBot="1">
      <c r="A20" s="2">
        <v>1</v>
      </c>
      <c r="B20" s="8" t="s">
        <v>16</v>
      </c>
      <c r="C20" s="24">
        <v>56140</v>
      </c>
      <c r="D20" s="24">
        <f>C20/C33*100</f>
        <v>4.967738458746313</v>
      </c>
      <c r="E20" s="24">
        <v>39972.2</v>
      </c>
      <c r="F20" s="24">
        <f>E20/E33*100</f>
        <v>6.337209117976263</v>
      </c>
      <c r="G20" s="41">
        <f>E20/C20*100</f>
        <v>71.2009262557891</v>
      </c>
    </row>
    <row r="21" spans="1:7" ht="66" customHeight="1" thickBot="1">
      <c r="A21" s="2">
        <v>2</v>
      </c>
      <c r="B21" s="8" t="s">
        <v>17</v>
      </c>
      <c r="C21" s="24">
        <v>6752</v>
      </c>
      <c r="D21" s="24">
        <f>C21/C33*100</f>
        <v>0.5974736386436605</v>
      </c>
      <c r="E21" s="24">
        <v>3578.6</v>
      </c>
      <c r="F21" s="24">
        <f>E21/E33*100</f>
        <v>0.567352723882845</v>
      </c>
      <c r="G21" s="41">
        <f>E21/C21*100</f>
        <v>53.00059241706161</v>
      </c>
    </row>
    <row r="22" spans="1:7" ht="39.75" customHeight="1" thickBot="1">
      <c r="A22" s="2">
        <v>3</v>
      </c>
      <c r="B22" s="8" t="s">
        <v>18</v>
      </c>
      <c r="C22" s="24">
        <v>804.2</v>
      </c>
      <c r="D22" s="24">
        <f>C22/C33*100</f>
        <v>0.07116236673537202</v>
      </c>
      <c r="E22" s="24">
        <v>501.6</v>
      </c>
      <c r="F22" s="24">
        <f>E22/E33*100</f>
        <v>0.07952387143006624</v>
      </c>
      <c r="G22" s="41">
        <f>E22/C22*100</f>
        <v>62.37254414324794</v>
      </c>
    </row>
    <row r="23" spans="1:7" ht="65.25" customHeight="1" thickBot="1">
      <c r="A23" s="2">
        <v>4</v>
      </c>
      <c r="B23" s="8" t="s">
        <v>19</v>
      </c>
      <c r="C23" s="24">
        <v>3800</v>
      </c>
      <c r="D23" s="24">
        <f>C23/C33*100</f>
        <v>0.3362558985257568</v>
      </c>
      <c r="E23" s="24">
        <v>2150.9</v>
      </c>
      <c r="F23" s="24">
        <f>E23/E33*100</f>
        <v>0.34100457547633467</v>
      </c>
      <c r="G23" s="41">
        <f>E23/C23*100</f>
        <v>56.602631578947374</v>
      </c>
    </row>
    <row r="24" spans="1:7" ht="39.75" customHeight="1" thickBot="1">
      <c r="A24" s="2">
        <v>5</v>
      </c>
      <c r="B24" s="8" t="s">
        <v>20</v>
      </c>
      <c r="C24" s="24">
        <v>3000</v>
      </c>
      <c r="D24" s="24">
        <f>C24/C33*100</f>
        <v>0.2654651830466501</v>
      </c>
      <c r="E24" s="24">
        <v>1732.1</v>
      </c>
      <c r="F24" s="24">
        <f>E24/E33*100</f>
        <v>0.2746078502871167</v>
      </c>
      <c r="G24" s="41">
        <f>E24/C24*100</f>
        <v>57.73666666666666</v>
      </c>
    </row>
    <row r="25" spans="1:7" ht="32.25" thickBot="1">
      <c r="A25" s="2">
        <v>6</v>
      </c>
      <c r="B25" s="8" t="s">
        <v>21</v>
      </c>
      <c r="C25" s="24">
        <v>0</v>
      </c>
      <c r="D25" s="24">
        <v>0</v>
      </c>
      <c r="E25" s="24">
        <v>0</v>
      </c>
      <c r="F25" s="24">
        <v>0</v>
      </c>
      <c r="G25" s="41">
        <v>0</v>
      </c>
    </row>
    <row r="26" spans="1:7" ht="49.5" customHeight="1" thickBot="1">
      <c r="A26" s="2"/>
      <c r="B26" s="6" t="s">
        <v>22</v>
      </c>
      <c r="C26" s="25">
        <f>C27+C28+C29+C30+C31+C32</f>
        <v>636182.6</v>
      </c>
      <c r="D26" s="25">
        <f>C26/C33*100</f>
        <v>56.29477678669793</v>
      </c>
      <c r="E26" s="25">
        <f>E27+E28+E29+E30+E31+E32</f>
        <v>417492.8</v>
      </c>
      <c r="F26" s="25">
        <f>E26/E33*100</f>
        <v>66.18948116064266</v>
      </c>
      <c r="G26" s="42">
        <f>E26/C26*100</f>
        <v>65.62468071273877</v>
      </c>
    </row>
    <row r="27" spans="1:8" ht="25.5" customHeight="1" thickBot="1">
      <c r="A27" s="2">
        <v>1</v>
      </c>
      <c r="B27" s="8" t="s">
        <v>23</v>
      </c>
      <c r="C27" s="24">
        <v>29328</v>
      </c>
      <c r="D27" s="24">
        <f>C27/C33*100</f>
        <v>2.5951876294640517</v>
      </c>
      <c r="E27" s="27">
        <v>24346.6</v>
      </c>
      <c r="F27" s="24">
        <f>E27/E33*100</f>
        <v>3.8599200322154115</v>
      </c>
      <c r="G27" s="41">
        <f>E27/C27*100</f>
        <v>83.01486633933442</v>
      </c>
      <c r="H27" s="26"/>
    </row>
    <row r="28" spans="1:9" ht="28.5" customHeight="1" thickBot="1">
      <c r="A28" s="2">
        <v>2</v>
      </c>
      <c r="B28" s="8" t="s">
        <v>24</v>
      </c>
      <c r="C28" s="24">
        <v>9895.6</v>
      </c>
      <c r="D28" s="24">
        <f>C28/C33*100</f>
        <v>0.8756457551188103</v>
      </c>
      <c r="E28" s="24">
        <v>3887.9</v>
      </c>
      <c r="F28" s="24">
        <f>E28/E33*100</f>
        <v>0.6163892737897817</v>
      </c>
      <c r="G28" s="41">
        <f>E28/C28*100</f>
        <v>39.28917902906342</v>
      </c>
      <c r="I28" s="26"/>
    </row>
    <row r="29" spans="1:7" ht="31.5" customHeight="1" thickBot="1">
      <c r="A29" s="2">
        <v>3</v>
      </c>
      <c r="B29" s="8" t="s">
        <v>25</v>
      </c>
      <c r="C29" s="24">
        <v>591413</v>
      </c>
      <c r="D29" s="24">
        <f>C29/C33*100</f>
        <v>52.33318676705616</v>
      </c>
      <c r="E29" s="24">
        <v>388244.2</v>
      </c>
      <c r="F29" s="24">
        <f>E29/E33*100</f>
        <v>61.552396021269786</v>
      </c>
      <c r="G29" s="41">
        <f>E29/C29*100</f>
        <v>65.64688297348891</v>
      </c>
    </row>
    <row r="30" spans="1:7" ht="32.25" thickBot="1">
      <c r="A30" s="2">
        <v>4</v>
      </c>
      <c r="B30" s="8" t="s">
        <v>29</v>
      </c>
      <c r="C30" s="24">
        <v>5401</v>
      </c>
      <c r="D30" s="24">
        <f>C30/C33*100</f>
        <v>0.4779258178783191</v>
      </c>
      <c r="E30" s="24">
        <v>1000</v>
      </c>
      <c r="F30" s="24">
        <f>E30/E33*100</f>
        <v>0.15854041353681467</v>
      </c>
      <c r="G30" s="41">
        <f>E30/C30*100</f>
        <v>18.51508979818552</v>
      </c>
    </row>
    <row r="31" spans="1:7" s="1" customFormat="1" ht="32.25" thickBot="1">
      <c r="A31" s="5">
        <v>5</v>
      </c>
      <c r="B31" s="8" t="s">
        <v>26</v>
      </c>
      <c r="C31" s="24">
        <v>145</v>
      </c>
      <c r="D31" s="24">
        <f>C31/C33*100</f>
        <v>0.012830817180588091</v>
      </c>
      <c r="E31" s="24">
        <v>14.1</v>
      </c>
      <c r="F31" s="24">
        <f>E31/E33*100</f>
        <v>0.002235419830869087</v>
      </c>
      <c r="G31" s="41">
        <f>E31/C31*100</f>
        <v>9.724137931034482</v>
      </c>
    </row>
    <row r="32" spans="1:7" s="54" customFormat="1" ht="36.75" customHeight="1" thickBot="1">
      <c r="A32" s="50">
        <v>6</v>
      </c>
      <c r="B32" s="51" t="s">
        <v>27</v>
      </c>
      <c r="C32" s="52">
        <v>0</v>
      </c>
      <c r="D32" s="52">
        <v>0</v>
      </c>
      <c r="E32" s="52">
        <v>0</v>
      </c>
      <c r="F32" s="52">
        <f>E32/E33*100</f>
        <v>0</v>
      </c>
      <c r="G32" s="53">
        <v>0</v>
      </c>
    </row>
    <row r="33" spans="1:7" ht="37.5" customHeight="1" thickBot="1">
      <c r="A33" s="2"/>
      <c r="B33" s="6" t="s">
        <v>28</v>
      </c>
      <c r="C33" s="25">
        <f>C9+C19+C26</f>
        <v>1130091.7</v>
      </c>
      <c r="D33" s="25">
        <f>D26+D19+D9</f>
        <v>100</v>
      </c>
      <c r="E33" s="25">
        <f>E9+E19+E26</f>
        <v>630754</v>
      </c>
      <c r="F33" s="25">
        <f>F26+F19+F9</f>
        <v>100</v>
      </c>
      <c r="G33" s="42">
        <f>E33/C33*100</f>
        <v>55.81440868913559</v>
      </c>
    </row>
  </sheetData>
  <sheetProtection/>
  <mergeCells count="10">
    <mergeCell ref="F1:G1"/>
    <mergeCell ref="A3:G3"/>
    <mergeCell ref="A5:A7"/>
    <mergeCell ref="B5:B7"/>
    <mergeCell ref="C5:D5"/>
    <mergeCell ref="E5:G5"/>
    <mergeCell ref="C6:C7"/>
    <mergeCell ref="D6:D7"/>
    <mergeCell ref="E6:E7"/>
    <mergeCell ref="F6:F7"/>
  </mergeCells>
  <printOptions/>
  <pageMargins left="0.6692913385826772" right="0.7086614173228347" top="0.5905511811023623" bottom="0.8661417322834646" header="0.31496062992125984" footer="0.31496062992125984"/>
  <pageSetup fitToHeight="2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F1" sqref="F1:G2"/>
    </sheetView>
  </sheetViews>
  <sheetFormatPr defaultColWidth="9.140625" defaultRowHeight="15"/>
  <cols>
    <col min="1" max="1" width="4.421875" style="0" customWidth="1"/>
    <col min="2" max="2" width="19.00390625" style="0" customWidth="1"/>
    <col min="3" max="3" width="13.421875" style="0" customWidth="1"/>
    <col min="4" max="4" width="13.28125" style="0" customWidth="1"/>
    <col min="5" max="5" width="12.8515625" style="0" customWidth="1"/>
    <col min="6" max="6" width="12.140625" style="0" customWidth="1"/>
    <col min="7" max="7" width="12.8515625" style="0" customWidth="1"/>
  </cols>
  <sheetData>
    <row r="1" spans="5:7" ht="15" customHeight="1">
      <c r="E1" s="1"/>
      <c r="F1" s="64" t="s">
        <v>90</v>
      </c>
      <c r="G1" s="64"/>
    </row>
    <row r="2" spans="5:7" ht="30.75" customHeight="1">
      <c r="E2" s="1"/>
      <c r="F2" s="64"/>
      <c r="G2" s="64"/>
    </row>
    <row r="3" spans="1:7" ht="18.75" customHeight="1">
      <c r="A3" s="57" t="s">
        <v>76</v>
      </c>
      <c r="B3" s="65"/>
      <c r="C3" s="65"/>
      <c r="D3" s="65"/>
      <c r="E3" s="65"/>
      <c r="F3" s="65"/>
      <c r="G3" s="65"/>
    </row>
    <row r="4" spans="1:7" ht="26.25" customHeight="1" thickBot="1">
      <c r="A4" s="66"/>
      <c r="B4" s="66"/>
      <c r="C4" s="66"/>
      <c r="D4" s="66"/>
      <c r="E4" s="66"/>
      <c r="F4" s="66"/>
      <c r="G4" s="66"/>
    </row>
    <row r="5" spans="1:7" ht="75.75" customHeight="1">
      <c r="A5" s="67" t="s">
        <v>30</v>
      </c>
      <c r="B5" s="58" t="s">
        <v>31</v>
      </c>
      <c r="C5" s="58" t="s">
        <v>77</v>
      </c>
      <c r="D5" s="69" t="s">
        <v>78</v>
      </c>
      <c r="E5" s="13" t="s">
        <v>32</v>
      </c>
      <c r="F5" s="58" t="s">
        <v>79</v>
      </c>
      <c r="G5" s="13" t="s">
        <v>34</v>
      </c>
    </row>
    <row r="6" spans="1:7" ht="39.75" customHeight="1" thickBot="1">
      <c r="A6" s="68"/>
      <c r="B6" s="60"/>
      <c r="C6" s="60"/>
      <c r="D6" s="70"/>
      <c r="E6" s="3" t="s">
        <v>33</v>
      </c>
      <c r="F6" s="60"/>
      <c r="G6" s="3" t="s">
        <v>35</v>
      </c>
    </row>
    <row r="7" spans="1:7" ht="15.75" thickBot="1">
      <c r="A7" s="12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10" ht="32.25" thickBot="1">
      <c r="A8" s="10">
        <v>1</v>
      </c>
      <c r="B8" s="14" t="s">
        <v>36</v>
      </c>
      <c r="C8" s="37">
        <v>77450</v>
      </c>
      <c r="D8" s="37">
        <v>77450</v>
      </c>
      <c r="E8" s="37">
        <f aca="true" t="shared" si="0" ref="E8:E20">D8-C8</f>
        <v>0</v>
      </c>
      <c r="F8" s="37">
        <v>32807.1</v>
      </c>
      <c r="G8" s="41">
        <f aca="true" t="shared" si="1" ref="G8:G21">F8/D8*100</f>
        <v>42.35907036797934</v>
      </c>
      <c r="I8" s="28"/>
      <c r="J8" s="29"/>
    </row>
    <row r="9" spans="1:10" ht="63.75" thickBot="1">
      <c r="A9" s="10">
        <v>3</v>
      </c>
      <c r="B9" s="14" t="s">
        <v>37</v>
      </c>
      <c r="C9" s="37">
        <v>7614.1</v>
      </c>
      <c r="D9" s="37">
        <v>7614.1</v>
      </c>
      <c r="E9" s="37">
        <f t="shared" si="0"/>
        <v>0</v>
      </c>
      <c r="F9" s="37">
        <v>3711</v>
      </c>
      <c r="G9" s="41">
        <f t="shared" si="1"/>
        <v>48.73852457939874</v>
      </c>
      <c r="I9" s="28"/>
      <c r="J9" s="29"/>
    </row>
    <row r="10" spans="1:10" ht="32.25" thickBot="1">
      <c r="A10" s="10">
        <v>4</v>
      </c>
      <c r="B10" s="14" t="s">
        <v>80</v>
      </c>
      <c r="C10" s="37">
        <v>30067.4</v>
      </c>
      <c r="D10" s="37">
        <v>30067.4</v>
      </c>
      <c r="E10" s="37">
        <f t="shared" si="0"/>
        <v>0</v>
      </c>
      <c r="F10" s="37">
        <v>4161.3</v>
      </c>
      <c r="G10" s="41">
        <f t="shared" si="1"/>
        <v>13.839906343747712</v>
      </c>
      <c r="I10" s="28"/>
      <c r="J10" s="29"/>
    </row>
    <row r="11" spans="1:10" s="1" customFormat="1" ht="16.5" thickBot="1">
      <c r="A11" s="48"/>
      <c r="B11" s="14" t="s">
        <v>81</v>
      </c>
      <c r="C11" s="37">
        <v>2668.4</v>
      </c>
      <c r="D11" s="37">
        <v>2709.1</v>
      </c>
      <c r="E11" s="37">
        <f>D11-C11</f>
        <v>40.69999999999982</v>
      </c>
      <c r="F11" s="37">
        <v>2098.6</v>
      </c>
      <c r="G11" s="41">
        <f t="shared" si="1"/>
        <v>77.46484072201099</v>
      </c>
      <c r="I11" s="28"/>
      <c r="J11" s="29"/>
    </row>
    <row r="12" spans="1:10" s="1" customFormat="1" ht="63.75" thickBot="1">
      <c r="A12" s="48"/>
      <c r="B12" s="14" t="s">
        <v>82</v>
      </c>
      <c r="C12" s="37">
        <v>23884.4</v>
      </c>
      <c r="D12" s="37">
        <v>23843.7</v>
      </c>
      <c r="E12" s="37">
        <f>D12-C12</f>
        <v>-40.70000000000073</v>
      </c>
      <c r="F12" s="37">
        <v>1546.7</v>
      </c>
      <c r="G12" s="41">
        <f t="shared" si="1"/>
        <v>6.486828805931966</v>
      </c>
      <c r="I12" s="28"/>
      <c r="J12" s="29"/>
    </row>
    <row r="13" spans="1:10" ht="48" thickBot="1">
      <c r="A13" s="10">
        <v>5</v>
      </c>
      <c r="B13" s="14" t="s">
        <v>38</v>
      </c>
      <c r="C13" s="37">
        <v>86141.4</v>
      </c>
      <c r="D13" s="37">
        <v>86141.4</v>
      </c>
      <c r="E13" s="37">
        <f t="shared" si="0"/>
        <v>0</v>
      </c>
      <c r="F13" s="37">
        <v>42829.3</v>
      </c>
      <c r="G13" s="41">
        <f t="shared" si="1"/>
        <v>49.71976308720314</v>
      </c>
      <c r="I13" s="28"/>
      <c r="J13" s="29"/>
    </row>
    <row r="14" spans="1:10" ht="48" thickBot="1">
      <c r="A14" s="10">
        <v>6</v>
      </c>
      <c r="B14" s="14" t="s">
        <v>39</v>
      </c>
      <c r="C14" s="37">
        <v>3102</v>
      </c>
      <c r="D14" s="37">
        <v>3102</v>
      </c>
      <c r="E14" s="37">
        <f t="shared" si="0"/>
        <v>0</v>
      </c>
      <c r="F14" s="37">
        <v>984.3</v>
      </c>
      <c r="G14" s="41">
        <f t="shared" si="1"/>
        <v>31.731141199226304</v>
      </c>
      <c r="I14" s="28"/>
      <c r="J14" s="29"/>
    </row>
    <row r="15" spans="1:10" ht="16.5" thickBot="1">
      <c r="A15" s="10">
        <v>7</v>
      </c>
      <c r="B15" s="14" t="s">
        <v>40</v>
      </c>
      <c r="C15" s="37">
        <v>810826.9</v>
      </c>
      <c r="D15" s="37">
        <v>810826.9</v>
      </c>
      <c r="E15" s="37">
        <f t="shared" si="0"/>
        <v>0</v>
      </c>
      <c r="F15" s="37">
        <v>473436</v>
      </c>
      <c r="G15" s="41">
        <f t="shared" si="1"/>
        <v>58.389281362026836</v>
      </c>
      <c r="I15" s="28"/>
      <c r="J15" s="29"/>
    </row>
    <row r="16" spans="1:10" ht="32.25" thickBot="1">
      <c r="A16" s="10">
        <v>8</v>
      </c>
      <c r="B16" s="14" t="s">
        <v>41</v>
      </c>
      <c r="C16" s="37">
        <v>60960.7</v>
      </c>
      <c r="D16" s="37">
        <v>60960.7</v>
      </c>
      <c r="E16" s="37">
        <f t="shared" si="0"/>
        <v>0</v>
      </c>
      <c r="F16" s="37">
        <v>31528.9</v>
      </c>
      <c r="G16" s="41">
        <f t="shared" si="1"/>
        <v>51.720042584812845</v>
      </c>
      <c r="I16" s="28"/>
      <c r="J16" s="29"/>
    </row>
    <row r="17" spans="1:10" ht="32.25" thickBot="1">
      <c r="A17" s="10">
        <v>10</v>
      </c>
      <c r="B17" s="14" t="s">
        <v>42</v>
      </c>
      <c r="C17" s="37">
        <v>45777.1</v>
      </c>
      <c r="D17" s="37">
        <v>45777.1</v>
      </c>
      <c r="E17" s="37">
        <f t="shared" si="0"/>
        <v>0</v>
      </c>
      <c r="F17" s="37">
        <v>24907.2</v>
      </c>
      <c r="G17" s="41">
        <f t="shared" si="1"/>
        <v>54.409737619901655</v>
      </c>
      <c r="I17" s="28"/>
      <c r="J17" s="29"/>
    </row>
    <row r="18" spans="1:10" ht="32.25" thickBot="1">
      <c r="A18" s="10">
        <v>11</v>
      </c>
      <c r="B18" s="14" t="s">
        <v>43</v>
      </c>
      <c r="C18" s="37">
        <v>7820.2</v>
      </c>
      <c r="D18" s="37">
        <v>7820.2</v>
      </c>
      <c r="E18" s="37">
        <f t="shared" si="0"/>
        <v>0</v>
      </c>
      <c r="F18" s="37">
        <v>3479.1</v>
      </c>
      <c r="G18" s="41">
        <f t="shared" si="1"/>
        <v>44.48863200429656</v>
      </c>
      <c r="I18" s="28"/>
      <c r="J18" s="29"/>
    </row>
    <row r="19" spans="1:10" ht="48" thickBot="1">
      <c r="A19" s="10">
        <v>12</v>
      </c>
      <c r="B19" s="14" t="s">
        <v>44</v>
      </c>
      <c r="C19" s="37">
        <v>6968.6</v>
      </c>
      <c r="D19" s="37">
        <v>6968.6</v>
      </c>
      <c r="E19" s="37">
        <f t="shared" si="0"/>
        <v>0</v>
      </c>
      <c r="F19" s="37">
        <v>3786.2</v>
      </c>
      <c r="G19" s="41">
        <f t="shared" si="1"/>
        <v>54.33229056051431</v>
      </c>
      <c r="I19" s="28"/>
      <c r="J19" s="29"/>
    </row>
    <row r="20" spans="1:10" ht="67.5" customHeight="1" thickBot="1">
      <c r="A20" s="10">
        <v>13</v>
      </c>
      <c r="B20" s="14" t="s">
        <v>45</v>
      </c>
      <c r="C20" s="37">
        <v>31603</v>
      </c>
      <c r="D20" s="37">
        <v>31603</v>
      </c>
      <c r="E20" s="37">
        <f t="shared" si="0"/>
        <v>0</v>
      </c>
      <c r="F20" s="37">
        <v>10056.8</v>
      </c>
      <c r="G20" s="41">
        <f t="shared" si="1"/>
        <v>31.822295351707115</v>
      </c>
      <c r="I20" s="28"/>
      <c r="J20" s="29"/>
    </row>
    <row r="21" spans="1:10" ht="16.5" thickBot="1">
      <c r="A21" s="10"/>
      <c r="B21" s="7" t="s">
        <v>46</v>
      </c>
      <c r="C21" s="38">
        <f>C8+C9+C10+C13+C14+C15+C16+C17+C18+C19+C20</f>
        <v>1168331.4000000001</v>
      </c>
      <c r="D21" s="38">
        <f>D8+D9+D10+D13+D14+D15+D16+D17+D18+D19+D20</f>
        <v>1168331.4000000001</v>
      </c>
      <c r="E21" s="38">
        <f>SUM(E8:E20)</f>
        <v>-9.094947017729282E-13</v>
      </c>
      <c r="F21" s="38">
        <f>F8+F9+F10+F13+F14+F15+F16+F17+F18+F19+F20</f>
        <v>631687.2</v>
      </c>
      <c r="G21" s="42">
        <f t="shared" si="1"/>
        <v>54.06746750108744</v>
      </c>
      <c r="I21" s="29"/>
      <c r="J21" s="29"/>
    </row>
  </sheetData>
  <sheetProtection/>
  <mergeCells count="7">
    <mergeCell ref="F1:G2"/>
    <mergeCell ref="A3:G4"/>
    <mergeCell ref="A5:A6"/>
    <mergeCell ref="B5:B6"/>
    <mergeCell ref="C5:C6"/>
    <mergeCell ref="D5:D6"/>
    <mergeCell ref="F5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3.8515625" style="0" customWidth="1"/>
    <col min="2" max="2" width="42.140625" style="0" customWidth="1"/>
    <col min="3" max="3" width="17.421875" style="0" customWidth="1"/>
    <col min="4" max="4" width="16.140625" style="0" customWidth="1"/>
    <col min="5" max="5" width="14.28125" style="0" customWidth="1"/>
    <col min="6" max="6" width="13.7109375" style="0" customWidth="1"/>
    <col min="7" max="7" width="14.7109375" style="0" customWidth="1"/>
  </cols>
  <sheetData>
    <row r="1" spans="6:7" s="1" customFormat="1" ht="15">
      <c r="F1" s="64" t="s">
        <v>89</v>
      </c>
      <c r="G1" s="64"/>
    </row>
    <row r="2" spans="6:7" ht="15">
      <c r="F2" s="64"/>
      <c r="G2" s="64"/>
    </row>
    <row r="3" spans="6:7" ht="15">
      <c r="F3" s="74"/>
      <c r="G3" s="74"/>
    </row>
    <row r="4" spans="1:7" ht="15">
      <c r="A4" s="72" t="s">
        <v>83</v>
      </c>
      <c r="B4" s="72"/>
      <c r="C4" s="72"/>
      <c r="D4" s="72"/>
      <c r="E4" s="72"/>
      <c r="F4" s="72"/>
      <c r="G4" s="72"/>
    </row>
    <row r="5" spans="1:7" ht="15">
      <c r="A5" s="72"/>
      <c r="B5" s="72"/>
      <c r="C5" s="72"/>
      <c r="D5" s="72"/>
      <c r="E5" s="72"/>
      <c r="F5" s="72"/>
      <c r="G5" s="72"/>
    </row>
    <row r="6" spans="1:7" ht="35.25" customHeight="1" thickBot="1">
      <c r="A6" s="73"/>
      <c r="B6" s="73"/>
      <c r="C6" s="73"/>
      <c r="D6" s="73"/>
      <c r="E6" s="73"/>
      <c r="F6" s="73"/>
      <c r="G6" s="73"/>
    </row>
    <row r="7" spans="1:7" ht="82.5" customHeight="1">
      <c r="A7" s="58" t="s">
        <v>47</v>
      </c>
      <c r="B7" s="58" t="s">
        <v>48</v>
      </c>
      <c r="C7" s="13" t="s">
        <v>55</v>
      </c>
      <c r="D7" s="19" t="s">
        <v>85</v>
      </c>
      <c r="E7" s="13" t="s">
        <v>50</v>
      </c>
      <c r="F7" s="58" t="s">
        <v>86</v>
      </c>
      <c r="G7" s="13" t="s">
        <v>51</v>
      </c>
    </row>
    <row r="8" spans="1:7" ht="31.5" customHeight="1">
      <c r="A8" s="59"/>
      <c r="B8" s="59"/>
      <c r="C8" s="15" t="s">
        <v>84</v>
      </c>
      <c r="D8" s="15" t="s">
        <v>49</v>
      </c>
      <c r="E8" s="15" t="s">
        <v>33</v>
      </c>
      <c r="F8" s="59"/>
      <c r="G8" s="15" t="s">
        <v>52</v>
      </c>
    </row>
    <row r="9" spans="1:7" ht="16.5" thickBot="1">
      <c r="A9" s="60"/>
      <c r="B9" s="60"/>
      <c r="C9" s="3" t="s">
        <v>49</v>
      </c>
      <c r="D9" s="16"/>
      <c r="E9" s="16"/>
      <c r="F9" s="60"/>
      <c r="G9" s="16"/>
    </row>
    <row r="10" spans="1:7" ht="15.75" thickBot="1">
      <c r="A10" s="43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</row>
    <row r="11" spans="1:7" ht="63" customHeight="1" thickBot="1">
      <c r="A11" s="17">
        <v>1</v>
      </c>
      <c r="B11" s="22" t="s">
        <v>56</v>
      </c>
      <c r="C11" s="31">
        <v>31858.5</v>
      </c>
      <c r="D11" s="31">
        <v>31858.5</v>
      </c>
      <c r="E11" s="31">
        <f>D11-C11</f>
        <v>0</v>
      </c>
      <c r="F11" s="36">
        <v>10208.1</v>
      </c>
      <c r="G11" s="18">
        <f>F11/D11*100</f>
        <v>32.04199821083855</v>
      </c>
    </row>
    <row r="12" spans="1:7" ht="145.5" customHeight="1" thickBot="1">
      <c r="A12" s="17">
        <v>2</v>
      </c>
      <c r="B12" s="22" t="s">
        <v>57</v>
      </c>
      <c r="C12" s="31">
        <v>6014.1</v>
      </c>
      <c r="D12" s="31">
        <v>6014.1</v>
      </c>
      <c r="E12" s="31">
        <f>D12-C12</f>
        <v>0</v>
      </c>
      <c r="F12" s="31">
        <v>2833</v>
      </c>
      <c r="G12" s="18">
        <f>F12/D12*100</f>
        <v>47.105967642706304</v>
      </c>
    </row>
    <row r="13" spans="1:7" ht="84" customHeight="1" thickBot="1">
      <c r="A13" s="17">
        <v>3</v>
      </c>
      <c r="B13" s="22" t="s">
        <v>58</v>
      </c>
      <c r="C13" s="31">
        <v>7034.8</v>
      </c>
      <c r="D13" s="31">
        <v>7034.8</v>
      </c>
      <c r="E13" s="31">
        <f>D13-C13</f>
        <v>0</v>
      </c>
      <c r="F13" s="31">
        <v>1533.9</v>
      </c>
      <c r="G13" s="18">
        <f>F13/D13*100</f>
        <v>21.804457838175924</v>
      </c>
    </row>
    <row r="14" spans="1:7" ht="56.25" customHeight="1" thickBot="1">
      <c r="A14" s="76">
        <v>4</v>
      </c>
      <c r="B14" s="77" t="s">
        <v>59</v>
      </c>
      <c r="C14" s="71">
        <v>200</v>
      </c>
      <c r="D14" s="71">
        <v>200</v>
      </c>
      <c r="E14" s="71">
        <f>D14-C14</f>
        <v>0</v>
      </c>
      <c r="F14" s="71">
        <v>98.7</v>
      </c>
      <c r="G14" s="75">
        <f>F14/D14*100</f>
        <v>49.35</v>
      </c>
    </row>
    <row r="15" spans="1:7" ht="15.75" customHeight="1" hidden="1" thickBot="1">
      <c r="A15" s="76"/>
      <c r="B15" s="77"/>
      <c r="C15" s="71"/>
      <c r="D15" s="71"/>
      <c r="E15" s="71"/>
      <c r="F15" s="71"/>
      <c r="G15" s="75"/>
    </row>
    <row r="16" spans="1:7" ht="81" customHeight="1" thickBot="1">
      <c r="A16" s="76">
        <v>5</v>
      </c>
      <c r="B16" s="77" t="s">
        <v>60</v>
      </c>
      <c r="C16" s="71">
        <v>99991.3</v>
      </c>
      <c r="D16" s="71">
        <v>100032</v>
      </c>
      <c r="E16" s="71">
        <f>D16-C16</f>
        <v>40.69999999999709</v>
      </c>
      <c r="F16" s="71">
        <v>41484</v>
      </c>
      <c r="G16" s="75">
        <f>F16/D16*100</f>
        <v>41.47072936660269</v>
      </c>
    </row>
    <row r="17" spans="1:7" ht="15.75" customHeight="1" hidden="1" thickBot="1">
      <c r="A17" s="76"/>
      <c r="B17" s="77"/>
      <c r="C17" s="71"/>
      <c r="D17" s="71"/>
      <c r="E17" s="71"/>
      <c r="F17" s="71"/>
      <c r="G17" s="75"/>
    </row>
    <row r="18" spans="1:7" ht="98.25" customHeight="1" thickBot="1">
      <c r="A18" s="20">
        <v>6</v>
      </c>
      <c r="B18" s="33" t="s">
        <v>61</v>
      </c>
      <c r="C18" s="34">
        <v>2145.1</v>
      </c>
      <c r="D18" s="34">
        <v>2104.4</v>
      </c>
      <c r="E18" s="34">
        <f aca="true" t="shared" si="0" ref="E18:E27">D18-C18</f>
        <v>-40.69999999999982</v>
      </c>
      <c r="F18" s="34">
        <v>222.5</v>
      </c>
      <c r="G18" s="35">
        <f aca="true" t="shared" si="1" ref="G18:G27">F18/D18*100</f>
        <v>10.573084964835582</v>
      </c>
    </row>
    <row r="19" spans="1:7" ht="81.75" customHeight="1" thickBot="1">
      <c r="A19" s="21">
        <v>7</v>
      </c>
      <c r="B19" s="22" t="s">
        <v>63</v>
      </c>
      <c r="C19" s="31">
        <v>6122.8</v>
      </c>
      <c r="D19" s="31">
        <v>6122.8</v>
      </c>
      <c r="E19" s="31">
        <f t="shared" si="0"/>
        <v>0</v>
      </c>
      <c r="F19" s="31">
        <v>1631.6</v>
      </c>
      <c r="G19" s="23">
        <f t="shared" si="1"/>
        <v>26.64793885150584</v>
      </c>
    </row>
    <row r="20" spans="1:7" ht="63.75" thickBot="1">
      <c r="A20" s="17">
        <v>8</v>
      </c>
      <c r="B20" s="22" t="s">
        <v>62</v>
      </c>
      <c r="C20" s="31">
        <v>10915</v>
      </c>
      <c r="D20" s="31">
        <v>10915</v>
      </c>
      <c r="E20" s="31">
        <f t="shared" si="0"/>
        <v>0</v>
      </c>
      <c r="F20" s="31">
        <v>2048.3</v>
      </c>
      <c r="G20" s="18">
        <f t="shared" si="1"/>
        <v>18.765918460833717</v>
      </c>
    </row>
    <row r="21" spans="1:7" ht="69.75" customHeight="1" thickBot="1">
      <c r="A21" s="17">
        <v>9</v>
      </c>
      <c r="B21" s="30" t="s">
        <v>64</v>
      </c>
      <c r="C21" s="31">
        <v>1902</v>
      </c>
      <c r="D21" s="31">
        <v>1902</v>
      </c>
      <c r="E21" s="31">
        <f t="shared" si="0"/>
        <v>0</v>
      </c>
      <c r="F21" s="31">
        <v>202.3</v>
      </c>
      <c r="G21" s="18">
        <f t="shared" si="1"/>
        <v>10.636172450052577</v>
      </c>
    </row>
    <row r="22" spans="1:7" ht="68.25" customHeight="1" thickBot="1">
      <c r="A22" s="17">
        <v>10</v>
      </c>
      <c r="B22" s="49" t="s">
        <v>65</v>
      </c>
      <c r="C22" s="31">
        <v>44088.6</v>
      </c>
      <c r="D22" s="31">
        <v>44088.6</v>
      </c>
      <c r="E22" s="31">
        <f t="shared" si="0"/>
        <v>0</v>
      </c>
      <c r="F22" s="31">
        <v>25411.8</v>
      </c>
      <c r="G22" s="18">
        <f t="shared" si="1"/>
        <v>57.63802887821342</v>
      </c>
    </row>
    <row r="23" spans="1:7" ht="66" customHeight="1" thickBot="1">
      <c r="A23" s="21">
        <v>11</v>
      </c>
      <c r="B23" s="30" t="s">
        <v>66</v>
      </c>
      <c r="C23" s="31">
        <v>750847.8</v>
      </c>
      <c r="D23" s="31">
        <v>750847.8</v>
      </c>
      <c r="E23" s="31">
        <f t="shared" si="0"/>
        <v>0</v>
      </c>
      <c r="F23" s="31">
        <v>438671.6</v>
      </c>
      <c r="G23" s="23">
        <f t="shared" si="1"/>
        <v>58.42350473691206</v>
      </c>
    </row>
    <row r="24" spans="1:7" ht="81" customHeight="1" thickBot="1">
      <c r="A24" s="17">
        <v>12</v>
      </c>
      <c r="B24" s="22" t="s">
        <v>67</v>
      </c>
      <c r="C24" s="31">
        <v>551.8</v>
      </c>
      <c r="D24" s="31">
        <v>551.8</v>
      </c>
      <c r="E24" s="31">
        <f t="shared" si="0"/>
        <v>0</v>
      </c>
      <c r="F24" s="31">
        <v>0</v>
      </c>
      <c r="G24" s="18">
        <f t="shared" si="1"/>
        <v>0</v>
      </c>
    </row>
    <row r="25" spans="1:7" ht="79.5" thickBot="1">
      <c r="A25" s="17">
        <v>13</v>
      </c>
      <c r="B25" s="30" t="s">
        <v>68</v>
      </c>
      <c r="C25" s="31">
        <v>781.9</v>
      </c>
      <c r="D25" s="31">
        <v>781.9</v>
      </c>
      <c r="E25" s="31">
        <f t="shared" si="0"/>
        <v>0</v>
      </c>
      <c r="F25" s="31">
        <v>111.5</v>
      </c>
      <c r="G25" s="18">
        <f t="shared" si="1"/>
        <v>14.260135567208081</v>
      </c>
    </row>
    <row r="26" spans="1:7" ht="71.25" customHeight="1" thickBot="1">
      <c r="A26" s="17">
        <v>14</v>
      </c>
      <c r="B26" s="49" t="s">
        <v>69</v>
      </c>
      <c r="C26" s="31">
        <v>113569.9</v>
      </c>
      <c r="D26" s="31">
        <v>113569.9</v>
      </c>
      <c r="E26" s="31">
        <f t="shared" si="0"/>
        <v>0</v>
      </c>
      <c r="F26" s="31">
        <v>63796.5</v>
      </c>
      <c r="G26" s="18">
        <f t="shared" si="1"/>
        <v>56.17377491747374</v>
      </c>
    </row>
    <row r="27" spans="1:7" ht="99" customHeight="1" thickBot="1">
      <c r="A27" s="21">
        <v>15</v>
      </c>
      <c r="B27" s="22" t="s">
        <v>70</v>
      </c>
      <c r="C27" s="31">
        <v>115</v>
      </c>
      <c r="D27" s="31">
        <v>115</v>
      </c>
      <c r="E27" s="31">
        <f t="shared" si="0"/>
        <v>0</v>
      </c>
      <c r="F27" s="31">
        <v>0</v>
      </c>
      <c r="G27" s="23">
        <f t="shared" si="1"/>
        <v>0</v>
      </c>
    </row>
    <row r="28" spans="1:7" ht="68.25" customHeight="1" thickBot="1">
      <c r="A28" s="17">
        <v>16</v>
      </c>
      <c r="B28" s="22" t="s">
        <v>71</v>
      </c>
      <c r="C28" s="31">
        <v>8204.7</v>
      </c>
      <c r="D28" s="31">
        <v>8204.7</v>
      </c>
      <c r="E28" s="31">
        <f>D28-C28</f>
        <v>0</v>
      </c>
      <c r="F28" s="31">
        <v>3710.5</v>
      </c>
      <c r="G28" s="18">
        <f>F28/D28*100</f>
        <v>45.22407888161663</v>
      </c>
    </row>
    <row r="29" spans="1:7" ht="115.5" customHeight="1" thickBot="1">
      <c r="A29" s="17">
        <v>17</v>
      </c>
      <c r="B29" s="22" t="s">
        <v>72</v>
      </c>
      <c r="C29" s="31">
        <v>500</v>
      </c>
      <c r="D29" s="31">
        <v>500</v>
      </c>
      <c r="E29" s="31">
        <f>D29-C29</f>
        <v>0</v>
      </c>
      <c r="F29" s="31">
        <v>0</v>
      </c>
      <c r="G29" s="18">
        <f>F29/D29*100</f>
        <v>0</v>
      </c>
    </row>
    <row r="30" spans="1:7" ht="56.25" customHeight="1" thickBot="1">
      <c r="A30" s="17">
        <v>18</v>
      </c>
      <c r="B30" s="22" t="s">
        <v>73</v>
      </c>
      <c r="C30" s="31">
        <v>2818.3</v>
      </c>
      <c r="D30" s="31">
        <v>2818.3</v>
      </c>
      <c r="E30" s="31">
        <f>D30-C30</f>
        <v>0</v>
      </c>
      <c r="F30" s="31">
        <v>0</v>
      </c>
      <c r="G30" s="18">
        <f>F30/D30*100</f>
        <v>0</v>
      </c>
    </row>
    <row r="31" spans="1:7" ht="21" customHeight="1" thickBot="1">
      <c r="A31" s="10"/>
      <c r="B31" s="6" t="s">
        <v>53</v>
      </c>
      <c r="C31" s="32">
        <f>SUM(C11:C30)</f>
        <v>1087661.6</v>
      </c>
      <c r="D31" s="32">
        <f>SUM(D11:D30)</f>
        <v>1087661.6</v>
      </c>
      <c r="E31" s="32">
        <f>SUM(E11:E30)</f>
        <v>-2.7284841053187847E-12</v>
      </c>
      <c r="F31" s="32">
        <f>SUM(F11:F30)</f>
        <v>591964.2999999999</v>
      </c>
      <c r="G31" s="9">
        <f>F31/D31*100</f>
        <v>54.42541135956256</v>
      </c>
    </row>
  </sheetData>
  <sheetProtection/>
  <mergeCells count="19">
    <mergeCell ref="F16:F17"/>
    <mergeCell ref="G16:G17"/>
    <mergeCell ref="A7:A9"/>
    <mergeCell ref="B7:B9"/>
    <mergeCell ref="F7:F9"/>
    <mergeCell ref="A14:A15"/>
    <mergeCell ref="B14:B15"/>
    <mergeCell ref="C14:C15"/>
    <mergeCell ref="A16:A17"/>
    <mergeCell ref="B16:B17"/>
    <mergeCell ref="C16:C17"/>
    <mergeCell ref="D16:D17"/>
    <mergeCell ref="E16:E17"/>
    <mergeCell ref="D14:D15"/>
    <mergeCell ref="E14:E15"/>
    <mergeCell ref="F14:F15"/>
    <mergeCell ref="A4:G6"/>
    <mergeCell ref="F1:G3"/>
    <mergeCell ref="G14:G1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419_1</dc:creator>
  <cp:keywords/>
  <dc:description/>
  <cp:lastModifiedBy>304_1</cp:lastModifiedBy>
  <cp:lastPrinted>2016-10-12T03:02:08Z</cp:lastPrinted>
  <dcterms:created xsi:type="dcterms:W3CDTF">2013-11-14T03:06:29Z</dcterms:created>
  <dcterms:modified xsi:type="dcterms:W3CDTF">2016-10-12T04:19:32Z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